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033gc-my.sharepoint.com/personal/sijie_liu_ised-isde_gc_ca/Documents/CJ/Burnaby DPAC/2026-27 General Meetings/SEPT 21/"/>
    </mc:Choice>
  </mc:AlternateContent>
  <xr:revisionPtr revIDLastSave="35" documentId="8_{6E18CA62-59D3-46DB-AE84-C0F2185CBAD6}" xr6:coauthVersionLast="47" xr6:coauthVersionMax="47" xr10:uidLastSave="{6C1316EE-9416-462A-A608-CF72097F0DF1}"/>
  <bookViews>
    <workbookView xWindow="-28920" yWindow="-120" windowWidth="29040" windowHeight="15720" xr2:uid="{2C9E7DCF-9014-4F65-A519-D5493B32A76A}"/>
  </bookViews>
  <sheets>
    <sheet name="Budget Flow Report Ad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F57" i="1"/>
  <c r="G57" i="1" s="1"/>
  <c r="F35" i="1"/>
  <c r="F53" i="1"/>
  <c r="G53" i="1" s="1"/>
  <c r="F54" i="1"/>
  <c r="G54" i="1" s="1"/>
  <c r="F55" i="1"/>
  <c r="G55" i="1" s="1"/>
  <c r="F47" i="1"/>
  <c r="G47" i="1" s="1"/>
  <c r="F48" i="1"/>
  <c r="G48" i="1" s="1"/>
  <c r="F49" i="1"/>
  <c r="G49" i="1" s="1"/>
  <c r="F50" i="1"/>
  <c r="G50" i="1" s="1"/>
  <c r="F46" i="1"/>
  <c r="G46" i="1" s="1"/>
  <c r="E46" i="1"/>
  <c r="F39" i="1"/>
  <c r="F40" i="1"/>
  <c r="F41" i="1"/>
  <c r="F42" i="1"/>
  <c r="G42" i="1" s="1"/>
  <c r="F43" i="1"/>
  <c r="F38" i="1"/>
  <c r="F32" i="1"/>
  <c r="F33" i="1"/>
  <c r="F34" i="1"/>
  <c r="F31" i="1"/>
  <c r="F25" i="1"/>
  <c r="G25" i="1" s="1"/>
  <c r="F26" i="1"/>
  <c r="F27" i="1"/>
  <c r="F28" i="1"/>
  <c r="F24" i="1"/>
  <c r="F20" i="1"/>
  <c r="F21" i="1"/>
  <c r="F19" i="1"/>
  <c r="G19" i="1" s="1"/>
  <c r="I13" i="1"/>
  <c r="D14" i="1"/>
  <c r="I57" i="1"/>
  <c r="D57" i="1"/>
  <c r="B57" i="1"/>
  <c r="B14" i="1"/>
  <c r="G32" i="1"/>
  <c r="G38" i="1"/>
  <c r="G40" i="1"/>
  <c r="G41" i="1"/>
  <c r="G43" i="1"/>
  <c r="F7" i="1"/>
  <c r="G7" i="1" s="1"/>
  <c r="F13" i="1"/>
  <c r="G13" i="1" s="1"/>
  <c r="I14" i="1" l="1"/>
  <c r="I60" i="1" s="1"/>
  <c r="B60" i="1"/>
</calcChain>
</file>

<file path=xl/sharedStrings.xml><?xml version="1.0" encoding="utf-8"?>
<sst xmlns="http://schemas.openxmlformats.org/spreadsheetml/2006/main" count="76" uniqueCount="70">
  <si>
    <t>Expenses</t>
  </si>
  <si>
    <t>Account</t>
  </si>
  <si>
    <t>Cash Available</t>
  </si>
  <si>
    <t>Total Cash Available</t>
  </si>
  <si>
    <t>Total Expenses:</t>
  </si>
  <si>
    <t>Net Income (Loss)</t>
  </si>
  <si>
    <t>Variance</t>
  </si>
  <si>
    <t>Variance %</t>
  </si>
  <si>
    <t>2025-26 Budget</t>
  </si>
  <si>
    <t>Use within 12 months of receipt (2024 was Oct)</t>
  </si>
  <si>
    <t>Comments</t>
  </si>
  <si>
    <t>We have to run a fundraiser; having budget allows spending until funds are raised</t>
  </si>
  <si>
    <t>Gaming Grant pays</t>
  </si>
  <si>
    <t>Allow for a few etransfers / Gaming Grant pays</t>
  </si>
  <si>
    <t>Incl Cleaning Costs</t>
  </si>
  <si>
    <t>Gaming Grant can pay</t>
  </si>
  <si>
    <t>Cash in General &amp; Gaming Grant Accounts</t>
  </si>
  <si>
    <t>Banking Charges</t>
  </si>
  <si>
    <t>Account Fees</t>
  </si>
  <si>
    <t>Cheque Printing</t>
  </si>
  <si>
    <t>Other Banking Fees</t>
  </si>
  <si>
    <t>Conferences &amp; Training</t>
  </si>
  <si>
    <t>Accommodations</t>
  </si>
  <si>
    <t>BCCPAC AGM Fees</t>
  </si>
  <si>
    <t>BCCPAC Conference Fees (non Gaming)</t>
  </si>
  <si>
    <t>Other Conferences/Training</t>
  </si>
  <si>
    <t>Travel Costs</t>
  </si>
  <si>
    <t>Miscellaneous Expenses</t>
  </si>
  <si>
    <t>Childcare</t>
  </si>
  <si>
    <t>Education Materials</t>
  </si>
  <si>
    <t>Fundraising Expenses</t>
  </si>
  <si>
    <t>Fundraising Expenses for Gaming Events</t>
  </si>
  <si>
    <t>Gifts</t>
  </si>
  <si>
    <t>Operations</t>
  </si>
  <si>
    <t>BCCPAC Annual Membership Fee</t>
  </si>
  <si>
    <t>Insurance</t>
  </si>
  <si>
    <t>Other Operational Costs</t>
  </si>
  <si>
    <t>Printing Costs</t>
  </si>
  <si>
    <t>Supplies/Meeting Admin Costs</t>
  </si>
  <si>
    <t>Website/Email Admin Costs</t>
  </si>
  <si>
    <t>Refreshments</t>
  </si>
  <si>
    <t>DPAC AGM</t>
  </si>
  <si>
    <t>DPAC Executive Meetings</t>
  </si>
  <si>
    <t>DPAC General Monthly Meetings</t>
  </si>
  <si>
    <t>Parent Information Evenings</t>
  </si>
  <si>
    <t>Speakers</t>
  </si>
  <si>
    <t>Fundraising Revenue</t>
  </si>
  <si>
    <t>Fundraising Revenue from Gaming Events</t>
  </si>
  <si>
    <t>Gaming Grant</t>
  </si>
  <si>
    <t>SD41 Grant</t>
  </si>
  <si>
    <t>Interest Income</t>
  </si>
  <si>
    <t>Other Income</t>
  </si>
  <si>
    <t>Prior Year Surplus</t>
  </si>
  <si>
    <t>Gaming Grant can pay for light refreshments</t>
  </si>
  <si>
    <t>Workshops and/or Mini Conference</t>
  </si>
  <si>
    <t>Burnaby DPAC</t>
  </si>
  <si>
    <t>2025-26 Actual</t>
  </si>
  <si>
    <t>Maximum covered by Gaming Grant - Keep for 2026/27?</t>
  </si>
  <si>
    <t>Added based on last year spending</t>
  </si>
  <si>
    <t>Domain &amp; Web Hosting with Rebel = $70/year / Gaming Grant pays; Do we need this with the website hosted by SD?</t>
  </si>
  <si>
    <t>Suggest reduce based on last year spend</t>
  </si>
  <si>
    <t>Gaming Grant can pay; Suggest reduce based on last year spend</t>
  </si>
  <si>
    <t>Suggest remove; will DPAC members ever travel for a conference?</t>
  </si>
  <si>
    <t>Removed as unneeded but can re-add if there is a will to plan fundraising activities</t>
  </si>
  <si>
    <t>SD41 Funding in Support of Meetings - $1500 from last year was unintentionally applied to this year  but this is able to be added back to this year's budget if needed</t>
  </si>
  <si>
    <t>Based on cost of $25 per hour for 2 hours and 8 meetings</t>
  </si>
  <si>
    <t>2026-27 Budget</t>
  </si>
  <si>
    <t>DRAFT 2026-27 Budget</t>
  </si>
  <si>
    <t>Combined AGM and General Meeting costs</t>
  </si>
  <si>
    <t>Gaming Grant can pay; combined AGM and General Meeting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</si>
</sst>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0" fontId="2" fillId="0" borderId="0" xfId="0" applyFont="1"/>
    <xf numFmtId="9" fontId="0" fillId="0" borderId="0" xfId="2" applyFont="1"/>
    <xf numFmtId="0" fontId="2" fillId="5" borderId="0" xfId="0" applyFont="1" applyFill="1"/>
    <xf numFmtId="0" fontId="0" fillId="5" borderId="0" xfId="0" applyFill="1"/>
    <xf numFmtId="0" fontId="0" fillId="2" borderId="1" xfId="0" applyFill="1" applyBorder="1"/>
    <xf numFmtId="0" fontId="0" fillId="3" borderId="1" xfId="0" applyFill="1" applyBorder="1"/>
    <xf numFmtId="0" fontId="0" fillId="4" borderId="2" xfId="0" applyFill="1" applyBorder="1"/>
    <xf numFmtId="44" fontId="0" fillId="0" borderId="0" xfId="1" applyFont="1"/>
    <xf numFmtId="44" fontId="0" fillId="5" borderId="0" xfId="1" applyFont="1" applyFill="1"/>
    <xf numFmtId="44" fontId="0" fillId="3" borderId="1" xfId="1" applyFont="1" applyFill="1" applyBorder="1"/>
    <xf numFmtId="44" fontId="0" fillId="4" borderId="2" xfId="1" applyFont="1" applyFill="1" applyBorder="1"/>
    <xf numFmtId="44" fontId="0" fillId="5" borderId="1" xfId="1" applyFont="1" applyFill="1" applyBorder="1"/>
    <xf numFmtId="44" fontId="0" fillId="5" borderId="2" xfId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4" fontId="0" fillId="0" borderId="0" xfId="1" applyFont="1" applyFill="1"/>
    <xf numFmtId="44" fontId="0" fillId="2" borderId="1" xfId="1" applyFont="1" applyFill="1" applyBorder="1"/>
    <xf numFmtId="0" fontId="2" fillId="0" borderId="0" xfId="0" applyFont="1" applyAlignment="1">
      <alignment horizontal="center"/>
    </xf>
    <xf numFmtId="9" fontId="0" fillId="3" borderId="0" xfId="2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Currency" xfId="1" builtinId="4"/>
    <cellStyle name="Normal" xfId="0" builtinId="0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DEE8-758B-44AB-BC22-320AFF76B278}">
  <dimension ref="A1:K61"/>
  <sheetViews>
    <sheetView tabSelected="1" zoomScale="115" zoomScaleNormal="115" workbookViewId="0">
      <selection activeCell="J54" sqref="J54"/>
    </sheetView>
  </sheetViews>
  <sheetFormatPr defaultRowHeight="14.5" x14ac:dyDescent="0.35"/>
  <cols>
    <col min="1" max="1" width="37.81640625" customWidth="1"/>
    <col min="2" max="2" width="15.453125" bestFit="1" customWidth="1"/>
    <col min="3" max="3" width="2.7265625" customWidth="1"/>
    <col min="4" max="4" width="14.453125" bestFit="1" customWidth="1"/>
    <col min="5" max="5" width="2.7265625" hidden="1" customWidth="1"/>
    <col min="6" max="6" width="10.6328125" hidden="1" customWidth="1"/>
    <col min="7" max="8" width="0" hidden="1" customWidth="1"/>
    <col min="9" max="9" width="14.54296875" bestFit="1" customWidth="1"/>
    <col min="10" max="10" width="43.26953125" bestFit="1" customWidth="1"/>
  </cols>
  <sheetData>
    <row r="1" spans="1:10" ht="21" x14ac:dyDescent="0.5">
      <c r="A1" s="18" t="s">
        <v>55</v>
      </c>
    </row>
    <row r="2" spans="1:10" ht="21" x14ac:dyDescent="0.5">
      <c r="A2" s="19" t="s">
        <v>67</v>
      </c>
    </row>
    <row r="4" spans="1:10" x14ac:dyDescent="0.35">
      <c r="A4" s="3" t="s">
        <v>1</v>
      </c>
      <c r="B4" s="22" t="s">
        <v>8</v>
      </c>
      <c r="D4" s="22" t="s">
        <v>56</v>
      </c>
      <c r="F4" s="3" t="s">
        <v>6</v>
      </c>
      <c r="G4" s="3" t="s">
        <v>7</v>
      </c>
      <c r="I4" s="5" t="s">
        <v>66</v>
      </c>
      <c r="J4" s="17" t="s">
        <v>10</v>
      </c>
    </row>
    <row r="5" spans="1:10" x14ac:dyDescent="0.35">
      <c r="I5" s="6"/>
      <c r="J5" s="24"/>
    </row>
    <row r="6" spans="1:10" x14ac:dyDescent="0.35">
      <c r="A6" s="1" t="s">
        <v>2</v>
      </c>
      <c r="B6" s="1"/>
      <c r="C6" s="1"/>
      <c r="D6" s="1"/>
      <c r="E6" s="1"/>
      <c r="F6" s="1"/>
      <c r="G6" s="1"/>
      <c r="I6" s="6"/>
      <c r="J6" s="24"/>
    </row>
    <row r="7" spans="1:10" x14ac:dyDescent="0.35">
      <c r="A7" t="s">
        <v>48</v>
      </c>
      <c r="B7" s="10">
        <v>2500</v>
      </c>
      <c r="C7" s="10"/>
      <c r="D7" s="10">
        <v>2500</v>
      </c>
      <c r="E7" s="10"/>
      <c r="F7" s="10">
        <f t="shared" ref="F7:F13" si="0">D7-B7</f>
        <v>0</v>
      </c>
      <c r="G7" s="4">
        <f>F7/B7</f>
        <v>0</v>
      </c>
      <c r="I7" s="11">
        <v>2500</v>
      </c>
      <c r="J7" s="24" t="s">
        <v>9</v>
      </c>
    </row>
    <row r="8" spans="1:10" ht="58" x14ac:dyDescent="0.35">
      <c r="A8" t="s">
        <v>49</v>
      </c>
      <c r="B8" s="10">
        <v>6000</v>
      </c>
      <c r="C8" s="10"/>
      <c r="D8" s="20">
        <v>6000</v>
      </c>
      <c r="E8" s="10"/>
      <c r="F8" s="10"/>
      <c r="I8" s="11">
        <v>7500</v>
      </c>
      <c r="J8" s="24" t="s">
        <v>64</v>
      </c>
    </row>
    <row r="9" spans="1:10" ht="29" x14ac:dyDescent="0.35">
      <c r="A9" t="s">
        <v>46</v>
      </c>
      <c r="B9" s="10">
        <v>500</v>
      </c>
      <c r="C9" s="10"/>
      <c r="D9" s="10">
        <v>0</v>
      </c>
      <c r="E9" s="10"/>
      <c r="F9" s="10"/>
      <c r="I9" s="11">
        <v>0</v>
      </c>
      <c r="J9" s="24" t="s">
        <v>63</v>
      </c>
    </row>
    <row r="10" spans="1:10" x14ac:dyDescent="0.35">
      <c r="A10" t="s">
        <v>47</v>
      </c>
      <c r="B10" s="10"/>
      <c r="C10" s="10"/>
      <c r="D10" s="10"/>
      <c r="E10" s="10"/>
      <c r="F10" s="10"/>
      <c r="I10" s="11">
        <v>0</v>
      </c>
      <c r="J10" s="24"/>
    </row>
    <row r="11" spans="1:10" x14ac:dyDescent="0.35">
      <c r="A11" t="s">
        <v>50</v>
      </c>
      <c r="B11" s="10"/>
      <c r="C11" s="10"/>
      <c r="D11" s="10"/>
      <c r="E11" s="10"/>
      <c r="F11" s="10"/>
      <c r="I11" s="11">
        <v>0</v>
      </c>
      <c r="J11" s="24"/>
    </row>
    <row r="12" spans="1:10" x14ac:dyDescent="0.35">
      <c r="A12" t="s">
        <v>51</v>
      </c>
      <c r="B12" s="10"/>
      <c r="C12" s="10"/>
      <c r="D12" s="20"/>
      <c r="E12" s="10"/>
      <c r="F12" s="10"/>
      <c r="I12" s="11">
        <v>0</v>
      </c>
      <c r="J12" s="24"/>
    </row>
    <row r="13" spans="1:10" x14ac:dyDescent="0.35">
      <c r="A13" t="s">
        <v>52</v>
      </c>
      <c r="B13" s="10">
        <v>2013.01</v>
      </c>
      <c r="C13" s="10"/>
      <c r="D13" s="10">
        <v>2013.01</v>
      </c>
      <c r="E13" s="10"/>
      <c r="F13" s="10">
        <f t="shared" si="0"/>
        <v>0</v>
      </c>
      <c r="G13" s="4">
        <f>F13/B13</f>
        <v>0</v>
      </c>
      <c r="I13" s="11">
        <f>496.25+1516.76</f>
        <v>2013.01</v>
      </c>
      <c r="J13" s="24" t="s">
        <v>16</v>
      </c>
    </row>
    <row r="14" spans="1:10" x14ac:dyDescent="0.35">
      <c r="A14" s="7" t="s">
        <v>3</v>
      </c>
      <c r="B14" s="21">
        <f>SUM(B6:B13)</f>
        <v>11013.01</v>
      </c>
      <c r="C14" s="21"/>
      <c r="D14" s="21">
        <f>SUM(D6:D13)</f>
        <v>10513.01</v>
      </c>
      <c r="E14" s="7"/>
      <c r="F14" s="7"/>
      <c r="G14" s="7"/>
      <c r="I14" s="14">
        <f>SUM(I6:I13)</f>
        <v>12013.01</v>
      </c>
      <c r="J14" s="24"/>
    </row>
    <row r="15" spans="1:10" x14ac:dyDescent="0.35">
      <c r="I15" s="11"/>
      <c r="J15" s="24"/>
    </row>
    <row r="16" spans="1:10" x14ac:dyDescent="0.35">
      <c r="A16" s="2" t="s">
        <v>0</v>
      </c>
      <c r="B16" s="2"/>
      <c r="C16" s="2"/>
      <c r="D16" s="2"/>
      <c r="E16" s="2"/>
      <c r="F16" s="2"/>
      <c r="G16" s="2"/>
      <c r="I16" s="6"/>
      <c r="J16" s="24"/>
    </row>
    <row r="17" spans="1:11" x14ac:dyDescent="0.35">
      <c r="B17" s="10"/>
      <c r="C17" s="10"/>
      <c r="D17" s="10"/>
      <c r="E17" s="10"/>
      <c r="F17" s="10"/>
      <c r="G17" s="4"/>
      <c r="I17" s="11"/>
      <c r="J17" s="24"/>
    </row>
    <row r="18" spans="1:11" x14ac:dyDescent="0.35">
      <c r="A18" s="3" t="s">
        <v>17</v>
      </c>
      <c r="B18" s="10"/>
      <c r="C18" s="10"/>
      <c r="D18" s="10"/>
      <c r="E18" s="10"/>
      <c r="F18" s="10"/>
      <c r="G18" s="4"/>
      <c r="I18" s="11"/>
      <c r="J18" s="24"/>
    </row>
    <row r="19" spans="1:11" x14ac:dyDescent="0.35">
      <c r="A19" t="s">
        <v>18</v>
      </c>
      <c r="B19" s="10">
        <v>10</v>
      </c>
      <c r="C19" s="10"/>
      <c r="D19" s="10">
        <v>4.5</v>
      </c>
      <c r="E19" s="10"/>
      <c r="F19" s="10">
        <f>B19-D19</f>
        <v>5.5</v>
      </c>
      <c r="G19" s="4">
        <f>F19/B19</f>
        <v>0.55000000000000004</v>
      </c>
      <c r="I19" s="11">
        <v>5</v>
      </c>
      <c r="J19" s="24" t="s">
        <v>13</v>
      </c>
    </row>
    <row r="20" spans="1:11" x14ac:dyDescent="0.35">
      <c r="A20" t="s">
        <v>19</v>
      </c>
      <c r="B20" s="10">
        <v>0</v>
      </c>
      <c r="C20" s="10"/>
      <c r="D20" s="10">
        <v>0</v>
      </c>
      <c r="E20" s="10"/>
      <c r="F20" s="10">
        <f t="shared" ref="F20:F21" si="1">B20-D20</f>
        <v>0</v>
      </c>
      <c r="G20" s="4">
        <v>0</v>
      </c>
      <c r="I20" s="11">
        <v>0</v>
      </c>
      <c r="J20" s="24"/>
    </row>
    <row r="21" spans="1:11" x14ac:dyDescent="0.35">
      <c r="A21" t="s">
        <v>20</v>
      </c>
      <c r="B21" s="10">
        <v>0</v>
      </c>
      <c r="C21" s="10"/>
      <c r="D21" s="10">
        <v>0</v>
      </c>
      <c r="E21" s="10"/>
      <c r="F21" s="10">
        <f t="shared" si="1"/>
        <v>0</v>
      </c>
      <c r="G21" s="4">
        <v>0</v>
      </c>
      <c r="I21" s="11">
        <v>0</v>
      </c>
      <c r="J21" s="24"/>
    </row>
    <row r="22" spans="1:11" x14ac:dyDescent="0.35">
      <c r="B22" s="10"/>
      <c r="C22" s="10"/>
      <c r="D22" s="10"/>
      <c r="E22" s="10"/>
      <c r="F22" s="10"/>
      <c r="G22" s="4"/>
      <c r="I22" s="11"/>
      <c r="J22" s="24"/>
    </row>
    <row r="23" spans="1:11" x14ac:dyDescent="0.35">
      <c r="A23" s="3" t="s">
        <v>21</v>
      </c>
      <c r="B23" s="10"/>
      <c r="C23" s="10"/>
      <c r="D23" s="10"/>
      <c r="E23" s="10"/>
      <c r="F23" s="10"/>
      <c r="G23" s="4"/>
      <c r="I23" s="11"/>
      <c r="J23" s="24"/>
    </row>
    <row r="24" spans="1:11" ht="29" x14ac:dyDescent="0.35">
      <c r="A24" t="s">
        <v>22</v>
      </c>
      <c r="B24" s="10">
        <v>0</v>
      </c>
      <c r="C24" s="10"/>
      <c r="D24" s="10">
        <v>0</v>
      </c>
      <c r="E24" s="10"/>
      <c r="F24" s="10">
        <f>B24-D24</f>
        <v>0</v>
      </c>
      <c r="G24" s="4">
        <v>0</v>
      </c>
      <c r="I24" s="11">
        <v>388.01</v>
      </c>
      <c r="J24" s="24" t="s">
        <v>62</v>
      </c>
    </row>
    <row r="25" spans="1:11" ht="29" x14ac:dyDescent="0.35">
      <c r="A25" t="s">
        <v>23</v>
      </c>
      <c r="B25" s="10">
        <v>500</v>
      </c>
      <c r="C25" s="10"/>
      <c r="D25" s="10">
        <v>0</v>
      </c>
      <c r="E25" s="10"/>
      <c r="F25" s="10">
        <f t="shared" ref="F25:F28" si="2">B25-D25</f>
        <v>500</v>
      </c>
      <c r="G25" s="4">
        <f t="shared" ref="G25:G54" si="3">F25/B25</f>
        <v>1</v>
      </c>
      <c r="I25" s="11">
        <v>500</v>
      </c>
      <c r="J25" s="24" t="s">
        <v>57</v>
      </c>
      <c r="K25" s="25"/>
    </row>
    <row r="26" spans="1:11" x14ac:dyDescent="0.35">
      <c r="A26" t="s">
        <v>24</v>
      </c>
      <c r="B26" s="10">
        <v>0</v>
      </c>
      <c r="C26" s="10"/>
      <c r="D26" s="10">
        <v>0</v>
      </c>
      <c r="E26" s="10"/>
      <c r="F26" s="10">
        <f t="shared" si="2"/>
        <v>0</v>
      </c>
      <c r="G26" s="4">
        <v>0</v>
      </c>
      <c r="I26" s="11">
        <v>0</v>
      </c>
      <c r="J26" s="24"/>
    </row>
    <row r="27" spans="1:11" x14ac:dyDescent="0.35">
      <c r="A27" t="s">
        <v>25</v>
      </c>
      <c r="B27" s="10">
        <v>0</v>
      </c>
      <c r="C27" s="10"/>
      <c r="D27" s="10">
        <v>0</v>
      </c>
      <c r="E27" s="10"/>
      <c r="F27" s="10">
        <f t="shared" si="2"/>
        <v>0</v>
      </c>
      <c r="G27" s="4">
        <v>0</v>
      </c>
      <c r="I27" s="11">
        <v>0</v>
      </c>
      <c r="J27" s="24"/>
    </row>
    <row r="28" spans="1:11" x14ac:dyDescent="0.35">
      <c r="A28" t="s">
        <v>26</v>
      </c>
      <c r="B28" s="10">
        <v>0</v>
      </c>
      <c r="C28" s="10"/>
      <c r="D28" s="10">
        <v>0</v>
      </c>
      <c r="E28" s="10"/>
      <c r="F28" s="10">
        <f t="shared" si="2"/>
        <v>0</v>
      </c>
      <c r="G28" s="4">
        <v>0</v>
      </c>
      <c r="I28" s="11">
        <v>0</v>
      </c>
      <c r="J28" s="24"/>
    </row>
    <row r="29" spans="1:11" x14ac:dyDescent="0.35">
      <c r="B29" s="10"/>
      <c r="C29" s="10"/>
      <c r="D29" s="10"/>
      <c r="E29" s="10"/>
      <c r="F29" s="10"/>
      <c r="G29" s="4"/>
      <c r="I29" s="11"/>
      <c r="J29" s="24"/>
    </row>
    <row r="30" spans="1:11" x14ac:dyDescent="0.35">
      <c r="A30" s="3" t="s">
        <v>27</v>
      </c>
      <c r="B30" s="10"/>
      <c r="C30" s="10"/>
      <c r="D30" s="10"/>
      <c r="E30" s="10"/>
      <c r="F30" s="10"/>
      <c r="G30" s="4"/>
      <c r="I30" s="11"/>
      <c r="J30" s="24"/>
    </row>
    <row r="31" spans="1:11" ht="29" x14ac:dyDescent="0.35">
      <c r="A31" t="s">
        <v>28</v>
      </c>
      <c r="B31" s="10">
        <v>0</v>
      </c>
      <c r="C31" s="10"/>
      <c r="D31" s="10">
        <v>0</v>
      </c>
      <c r="E31" s="10"/>
      <c r="F31" s="10">
        <f>B31-D31</f>
        <v>0</v>
      </c>
      <c r="G31" s="4"/>
      <c r="I31" s="11">
        <v>400</v>
      </c>
      <c r="J31" s="24" t="s">
        <v>65</v>
      </c>
    </row>
    <row r="32" spans="1:11" x14ac:dyDescent="0.35">
      <c r="A32" t="s">
        <v>29</v>
      </c>
      <c r="B32" s="10">
        <v>50</v>
      </c>
      <c r="C32" s="10"/>
      <c r="D32" s="10">
        <v>0</v>
      </c>
      <c r="E32" s="10"/>
      <c r="F32" s="10">
        <f t="shared" ref="F32:F34" si="4">B32-D32</f>
        <v>50</v>
      </c>
      <c r="G32" s="4">
        <f t="shared" si="3"/>
        <v>1</v>
      </c>
      <c r="I32" s="11">
        <v>50</v>
      </c>
      <c r="J32" s="24" t="s">
        <v>12</v>
      </c>
    </row>
    <row r="33" spans="1:10" ht="29" x14ac:dyDescent="0.35">
      <c r="A33" t="s">
        <v>30</v>
      </c>
      <c r="B33" s="10">
        <v>200</v>
      </c>
      <c r="C33" s="10"/>
      <c r="D33" s="10">
        <v>0</v>
      </c>
      <c r="E33" s="10"/>
      <c r="F33" s="10">
        <f t="shared" si="4"/>
        <v>200</v>
      </c>
      <c r="G33" s="4"/>
      <c r="I33" s="11">
        <v>200</v>
      </c>
      <c r="J33" s="24" t="s">
        <v>11</v>
      </c>
    </row>
    <row r="34" spans="1:10" x14ac:dyDescent="0.35">
      <c r="A34" t="s">
        <v>31</v>
      </c>
      <c r="B34" s="10">
        <v>0</v>
      </c>
      <c r="C34" s="10"/>
      <c r="D34" s="10">
        <v>0</v>
      </c>
      <c r="E34" s="10"/>
      <c r="F34" s="10">
        <f t="shared" si="4"/>
        <v>0</v>
      </c>
      <c r="G34" s="4"/>
      <c r="I34" s="11">
        <v>0</v>
      </c>
      <c r="J34" s="24"/>
    </row>
    <row r="35" spans="1:10" x14ac:dyDescent="0.35">
      <c r="A35" t="s">
        <v>32</v>
      </c>
      <c r="B35" s="10">
        <v>0</v>
      </c>
      <c r="C35" s="10"/>
      <c r="D35" s="10">
        <v>294</v>
      </c>
      <c r="E35" s="10"/>
      <c r="F35" s="10">
        <f>B35-D35</f>
        <v>-294</v>
      </c>
      <c r="G35" s="4">
        <v>0</v>
      </c>
      <c r="I35" s="11">
        <v>300</v>
      </c>
      <c r="J35" s="24" t="s">
        <v>58</v>
      </c>
    </row>
    <row r="36" spans="1:10" x14ac:dyDescent="0.35">
      <c r="B36" s="10"/>
      <c r="C36" s="10"/>
      <c r="D36" s="10"/>
      <c r="E36" s="10"/>
      <c r="F36" s="10"/>
      <c r="G36" s="4"/>
      <c r="I36" s="11"/>
      <c r="J36" s="24"/>
    </row>
    <row r="37" spans="1:10" x14ac:dyDescent="0.35">
      <c r="A37" s="3" t="s">
        <v>33</v>
      </c>
      <c r="B37" s="10"/>
      <c r="C37" s="10"/>
      <c r="D37" s="10"/>
      <c r="E37" s="10"/>
      <c r="F37" s="10"/>
      <c r="G37" s="4"/>
      <c r="I37" s="11"/>
      <c r="J37" s="24"/>
    </row>
    <row r="38" spans="1:10" x14ac:dyDescent="0.35">
      <c r="A38" t="s">
        <v>34</v>
      </c>
      <c r="B38" s="10">
        <v>200</v>
      </c>
      <c r="C38" s="10"/>
      <c r="D38" s="10">
        <v>200</v>
      </c>
      <c r="E38" s="10"/>
      <c r="F38" s="10">
        <f>B38-D38</f>
        <v>0</v>
      </c>
      <c r="G38" s="4">
        <f t="shared" si="3"/>
        <v>0</v>
      </c>
      <c r="I38" s="11">
        <v>200</v>
      </c>
      <c r="J38" s="24" t="s">
        <v>12</v>
      </c>
    </row>
    <row r="39" spans="1:10" x14ac:dyDescent="0.35">
      <c r="A39" t="s">
        <v>35</v>
      </c>
      <c r="B39" s="10">
        <v>500</v>
      </c>
      <c r="C39" s="10"/>
      <c r="D39" s="10">
        <v>500</v>
      </c>
      <c r="E39" s="10"/>
      <c r="F39" s="10">
        <f t="shared" ref="F39:F43" si="5">B39-D39</f>
        <v>0</v>
      </c>
      <c r="G39" s="4">
        <v>5.5</v>
      </c>
      <c r="I39" s="11">
        <v>500</v>
      </c>
      <c r="J39" s="24"/>
    </row>
    <row r="40" spans="1:10" x14ac:dyDescent="0.35">
      <c r="A40" t="s">
        <v>36</v>
      </c>
      <c r="B40" s="10">
        <v>250</v>
      </c>
      <c r="C40" s="10"/>
      <c r="D40" s="20">
        <v>49.83</v>
      </c>
      <c r="E40" s="10"/>
      <c r="F40" s="10">
        <f t="shared" si="5"/>
        <v>200.17000000000002</v>
      </c>
      <c r="G40" s="4">
        <f t="shared" si="3"/>
        <v>0.80068000000000006</v>
      </c>
      <c r="I40" s="11">
        <v>250</v>
      </c>
      <c r="J40" s="24" t="s">
        <v>14</v>
      </c>
    </row>
    <row r="41" spans="1:10" x14ac:dyDescent="0.35">
      <c r="A41" t="s">
        <v>37</v>
      </c>
      <c r="B41" s="10">
        <v>100</v>
      </c>
      <c r="C41" s="10"/>
      <c r="D41" s="20">
        <v>74.84</v>
      </c>
      <c r="E41" s="10"/>
      <c r="F41" s="10">
        <f t="shared" si="5"/>
        <v>25.159999999999997</v>
      </c>
      <c r="G41" s="4">
        <f t="shared" si="3"/>
        <v>0.25159999999999999</v>
      </c>
      <c r="I41" s="11">
        <v>100</v>
      </c>
      <c r="J41" s="24"/>
    </row>
    <row r="42" spans="1:10" x14ac:dyDescent="0.35">
      <c r="A42" t="s">
        <v>38</v>
      </c>
      <c r="B42" s="10">
        <v>100</v>
      </c>
      <c r="C42" s="10"/>
      <c r="D42" s="20">
        <v>0</v>
      </c>
      <c r="E42" s="10"/>
      <c r="F42" s="10">
        <f t="shared" si="5"/>
        <v>100</v>
      </c>
      <c r="G42" s="4">
        <f t="shared" si="3"/>
        <v>1</v>
      </c>
      <c r="I42" s="11">
        <v>0</v>
      </c>
      <c r="J42" s="24" t="s">
        <v>12</v>
      </c>
    </row>
    <row r="43" spans="1:10" ht="43.5" x14ac:dyDescent="0.35">
      <c r="A43" t="s">
        <v>39</v>
      </c>
      <c r="B43" s="10">
        <v>70</v>
      </c>
      <c r="C43" s="10"/>
      <c r="D43" s="20">
        <v>0</v>
      </c>
      <c r="E43" s="10"/>
      <c r="F43" s="10">
        <f t="shared" si="5"/>
        <v>70</v>
      </c>
      <c r="G43" s="4">
        <f t="shared" si="3"/>
        <v>1</v>
      </c>
      <c r="I43" s="11">
        <v>70</v>
      </c>
      <c r="J43" s="24" t="s">
        <v>59</v>
      </c>
    </row>
    <row r="44" spans="1:10" x14ac:dyDescent="0.35">
      <c r="B44" s="10"/>
      <c r="C44" s="10"/>
      <c r="D44" s="20"/>
      <c r="E44" s="10"/>
      <c r="F44" s="10"/>
      <c r="G44" s="4"/>
      <c r="I44" s="11"/>
      <c r="J44" s="24"/>
    </row>
    <row r="45" spans="1:10" x14ac:dyDescent="0.35">
      <c r="A45" s="3" t="s">
        <v>40</v>
      </c>
      <c r="B45" s="10"/>
      <c r="C45" s="10"/>
      <c r="D45" s="20"/>
      <c r="E45" s="10"/>
      <c r="F45" s="10"/>
      <c r="G45" s="4"/>
      <c r="I45" s="11"/>
      <c r="J45" s="24" t="s">
        <v>53</v>
      </c>
    </row>
    <row r="46" spans="1:10" x14ac:dyDescent="0.35">
      <c r="A46" t="s">
        <v>41</v>
      </c>
      <c r="B46" s="10">
        <v>1100</v>
      </c>
      <c r="C46" s="10"/>
      <c r="D46" s="20">
        <v>83.99</v>
      </c>
      <c r="E46" s="10">
        <f>B46-D46</f>
        <v>1016.01</v>
      </c>
      <c r="F46" s="10">
        <f>B46-D46</f>
        <v>1016.01</v>
      </c>
      <c r="G46" s="4">
        <f t="shared" si="3"/>
        <v>0.92364545454545455</v>
      </c>
      <c r="I46" s="11">
        <v>0</v>
      </c>
      <c r="J46" s="24"/>
    </row>
    <row r="47" spans="1:10" x14ac:dyDescent="0.35">
      <c r="A47" t="s">
        <v>42</v>
      </c>
      <c r="B47" s="10">
        <v>200</v>
      </c>
      <c r="C47" s="10"/>
      <c r="D47" s="20">
        <v>0</v>
      </c>
      <c r="E47" s="10"/>
      <c r="F47" s="10">
        <f t="shared" ref="F47:F50" si="6">B47-D47</f>
        <v>200</v>
      </c>
      <c r="G47" s="4">
        <f t="shared" si="3"/>
        <v>1</v>
      </c>
      <c r="I47" s="11">
        <v>200</v>
      </c>
      <c r="J47" s="24"/>
    </row>
    <row r="48" spans="1:10" x14ac:dyDescent="0.35">
      <c r="A48" t="s">
        <v>43</v>
      </c>
      <c r="B48" s="10">
        <v>600</v>
      </c>
      <c r="C48" s="10"/>
      <c r="D48" s="20">
        <v>336.3</v>
      </c>
      <c r="E48" s="10"/>
      <c r="F48" s="10">
        <f t="shared" si="6"/>
        <v>263.7</v>
      </c>
      <c r="G48" s="4">
        <f t="shared" si="3"/>
        <v>0.4395</v>
      </c>
      <c r="I48" s="11">
        <v>1400</v>
      </c>
      <c r="J48" s="24" t="s">
        <v>68</v>
      </c>
    </row>
    <row r="49" spans="1:10" x14ac:dyDescent="0.35">
      <c r="A49" t="s">
        <v>44</v>
      </c>
      <c r="B49" s="10">
        <v>600</v>
      </c>
      <c r="C49" s="10"/>
      <c r="D49" s="20">
        <v>84.15</v>
      </c>
      <c r="E49" s="10"/>
      <c r="F49" s="10">
        <f t="shared" si="6"/>
        <v>515.85</v>
      </c>
      <c r="G49" s="4">
        <f t="shared" si="3"/>
        <v>0.85975000000000001</v>
      </c>
      <c r="I49" s="11">
        <v>300</v>
      </c>
      <c r="J49" s="24" t="s">
        <v>60</v>
      </c>
    </row>
    <row r="50" spans="1:10" x14ac:dyDescent="0.35">
      <c r="A50" t="s">
        <v>54</v>
      </c>
      <c r="B50" s="10">
        <v>1100</v>
      </c>
      <c r="C50" s="10"/>
      <c r="D50" s="10">
        <v>48.83</v>
      </c>
      <c r="E50" s="10"/>
      <c r="F50" s="10">
        <f t="shared" si="6"/>
        <v>1051.17</v>
      </c>
      <c r="G50" s="4">
        <f t="shared" si="3"/>
        <v>0.95560909090909096</v>
      </c>
      <c r="I50" s="11">
        <v>600</v>
      </c>
      <c r="J50" s="24" t="s">
        <v>60</v>
      </c>
    </row>
    <row r="51" spans="1:10" x14ac:dyDescent="0.35">
      <c r="B51" s="10"/>
      <c r="C51" s="10"/>
      <c r="D51" s="10"/>
      <c r="E51" s="10"/>
      <c r="F51" s="10"/>
      <c r="G51" s="4"/>
      <c r="I51" s="11"/>
      <c r="J51" s="24"/>
    </row>
    <row r="52" spans="1:10" x14ac:dyDescent="0.35">
      <c r="A52" s="3" t="s">
        <v>45</v>
      </c>
      <c r="B52" s="10"/>
      <c r="C52" s="10"/>
      <c r="D52" s="10"/>
      <c r="E52" s="10"/>
      <c r="F52" s="10"/>
      <c r="G52" s="4"/>
      <c r="I52" s="11"/>
      <c r="J52" s="24"/>
    </row>
    <row r="53" spans="1:10" ht="29" x14ac:dyDescent="0.35">
      <c r="A53" t="s">
        <v>43</v>
      </c>
      <c r="B53" s="10">
        <v>600</v>
      </c>
      <c r="C53" s="10"/>
      <c r="D53" s="10">
        <v>150</v>
      </c>
      <c r="E53" s="10"/>
      <c r="F53" s="10">
        <f t="shared" ref="F53:F55" si="7">B53-D53</f>
        <v>450</v>
      </c>
      <c r="G53" s="4">
        <f t="shared" si="3"/>
        <v>0.75</v>
      </c>
      <c r="I53" s="11">
        <v>4000</v>
      </c>
      <c r="J53" s="24" t="s">
        <v>69</v>
      </c>
    </row>
    <row r="54" spans="1:10" ht="29" x14ac:dyDescent="0.35">
      <c r="A54" t="s">
        <v>44</v>
      </c>
      <c r="B54" s="10">
        <v>3000</v>
      </c>
      <c r="C54" s="10"/>
      <c r="D54" s="10">
        <v>1411.8</v>
      </c>
      <c r="E54" s="10"/>
      <c r="F54" s="10">
        <f t="shared" si="7"/>
        <v>1588.2</v>
      </c>
      <c r="G54" s="4">
        <f t="shared" si="3"/>
        <v>0.52939999999999998</v>
      </c>
      <c r="I54" s="11">
        <v>2000</v>
      </c>
      <c r="J54" s="24" t="s">
        <v>61</v>
      </c>
    </row>
    <row r="55" spans="1:10" x14ac:dyDescent="0.35">
      <c r="A55" t="s">
        <v>54</v>
      </c>
      <c r="B55" s="10">
        <v>500</v>
      </c>
      <c r="C55" s="10"/>
      <c r="D55" s="10">
        <v>409.5</v>
      </c>
      <c r="E55" s="10"/>
      <c r="F55" s="10">
        <f t="shared" si="7"/>
        <v>90.5</v>
      </c>
      <c r="G55" s="4">
        <f t="shared" ref="G55" si="8">F55/B55</f>
        <v>0.18099999999999999</v>
      </c>
      <c r="I55" s="11">
        <v>550</v>
      </c>
      <c r="J55" s="24" t="s">
        <v>15</v>
      </c>
    </row>
    <row r="56" spans="1:10" x14ac:dyDescent="0.35">
      <c r="B56" s="10"/>
      <c r="C56" s="10"/>
      <c r="D56" s="10"/>
      <c r="E56" s="10"/>
      <c r="F56" s="10"/>
      <c r="G56" s="4"/>
      <c r="I56" s="11"/>
      <c r="J56" s="24"/>
    </row>
    <row r="57" spans="1:10" x14ac:dyDescent="0.35">
      <c r="A57" s="8" t="s">
        <v>4</v>
      </c>
      <c r="B57" s="12">
        <f>SUM(B16:B56)</f>
        <v>9680</v>
      </c>
      <c r="C57" s="12"/>
      <c r="D57" s="12">
        <f>SUM(D16:D56)</f>
        <v>3647.74</v>
      </c>
      <c r="E57" s="12"/>
      <c r="F57" s="12">
        <f>B57-D57</f>
        <v>6032.26</v>
      </c>
      <c r="G57" s="23">
        <f>F57/B57</f>
        <v>0.62316735537190082</v>
      </c>
      <c r="I57" s="14">
        <f>SUM(I16:I56)</f>
        <v>12013.01</v>
      </c>
      <c r="J57" s="16"/>
    </row>
    <row r="58" spans="1:10" x14ac:dyDescent="0.35">
      <c r="B58" s="10"/>
      <c r="C58" s="10"/>
      <c r="D58" s="10"/>
      <c r="E58" s="10"/>
      <c r="F58" s="10"/>
      <c r="I58" s="11"/>
      <c r="J58" s="16"/>
    </row>
    <row r="59" spans="1:10" x14ac:dyDescent="0.35">
      <c r="B59" s="10"/>
      <c r="C59" s="10"/>
      <c r="D59" s="10"/>
      <c r="E59" s="10"/>
      <c r="F59" s="10"/>
      <c r="I59" s="11"/>
      <c r="J59" s="16"/>
    </row>
    <row r="60" spans="1:10" ht="15" thickBot="1" x14ac:dyDescent="0.4">
      <c r="A60" s="9" t="s">
        <v>5</v>
      </c>
      <c r="B60" s="13">
        <f>B14-B57</f>
        <v>1333.0100000000002</v>
      </c>
      <c r="C60" s="13"/>
      <c r="D60" s="13">
        <f>D14-D57</f>
        <v>6865.27</v>
      </c>
      <c r="E60" s="13"/>
      <c r="F60" s="13"/>
      <c r="G60" s="9"/>
      <c r="I60" s="15">
        <f>I14-I57</f>
        <v>0</v>
      </c>
      <c r="J60" s="16"/>
    </row>
    <row r="61" spans="1:10" ht="15" thickTop="1" x14ac:dyDescent="0.35">
      <c r="J61" s="16"/>
    </row>
  </sheetData>
  <conditionalFormatting sqref="F19:F55">
    <cfRule type="cellIs" dxfId="2" priority="1" operator="lessThan">
      <formula>0</formula>
    </cfRule>
    <cfRule type="cellIs" dxfId="1" priority="2" operator="greaterThan">
      <formula>0</formula>
    </cfRule>
  </conditionalFormatting>
  <conditionalFormatting sqref="G5:G60">
    <cfRule type="cellIs" dxfId="0" priority="9" operator="greaterThan">
      <formula>0.05</formula>
    </cfRule>
  </conditionalFormatting>
  <pageMargins left="0.25" right="0.25" top="0.75" bottom="0.75" header="0.3" footer="0.3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b72ac62f-06d5-4cd5-824e-ee92319a4676}" enabled="0" method="" siteId="{b72ac62f-06d5-4cd5-824e-ee92319a46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Flow Report Adj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Heide Baer</dc:creator>
  <cp:lastModifiedBy>Liu, SiJie (ISED/ISDE)</cp:lastModifiedBy>
  <cp:lastPrinted>2026-09-22T00:04:18Z</cp:lastPrinted>
  <dcterms:created xsi:type="dcterms:W3CDTF">2025-07-04T00:18:45Z</dcterms:created>
  <dcterms:modified xsi:type="dcterms:W3CDTF">2026-09-24T17:46:56Z</dcterms:modified>
</cp:coreProperties>
</file>